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35" windowWidth="10515" windowHeight="2895"/>
  </bookViews>
  <sheets>
    <sheet name="Lisaeelarve" sheetId="1" r:id="rId1"/>
    <sheet name="Muudetud eelarve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H56" i="2"/>
  <c r="H22" i="1"/>
  <c r="H7"/>
  <c r="H13" l="1"/>
  <c r="H16"/>
  <c r="H69" i="2" l="1"/>
  <c r="H66"/>
  <c r="H48"/>
  <c r="H44"/>
  <c r="H40"/>
  <c r="H37"/>
  <c r="H34"/>
  <c r="H30"/>
  <c r="H26"/>
  <c r="H23"/>
  <c r="H18"/>
  <c r="H12"/>
  <c r="H7"/>
  <c r="H27" i="1"/>
  <c r="H30" s="1"/>
  <c r="H17" i="2" l="1"/>
  <c r="H20" i="1"/>
  <c r="H6" i="2"/>
  <c r="H54" l="1"/>
  <c r="H64" s="1"/>
</calcChain>
</file>

<file path=xl/sharedStrings.xml><?xml version="1.0" encoding="utf-8"?>
<sst xmlns="http://schemas.openxmlformats.org/spreadsheetml/2006/main" count="90" uniqueCount="61">
  <si>
    <t>Lisa 1</t>
  </si>
  <si>
    <t>PÕHITEGEVUSE TULUD</t>
  </si>
  <si>
    <t>Saadavad toetused tegevuskuludeks</t>
  </si>
  <si>
    <t>Muud tegevustulud</t>
  </si>
  <si>
    <t>PÕHITEGEVUSE KULUD</t>
  </si>
  <si>
    <t>Antavad toetused tegevuskuludeks</t>
  </si>
  <si>
    <t>Muud tegevuskulud</t>
  </si>
  <si>
    <t xml:space="preserve">   sh personalikulud</t>
  </si>
  <si>
    <t xml:space="preserve">   sh majandamiskulud</t>
  </si>
  <si>
    <t xml:space="preserve">   sh muud kulud</t>
  </si>
  <si>
    <t>INVESTEERIMISTEGEVUSE TULUD</t>
  </si>
  <si>
    <t>Põhivara müük (+)</t>
  </si>
  <si>
    <t>INVESTEERIMISTEGEVUSE KULUD</t>
  </si>
  <si>
    <t>Põhivara soetus (-)</t>
  </si>
  <si>
    <t>PÕHITEGEVUSE TULEM</t>
  </si>
  <si>
    <t>EELARVE TULEM</t>
  </si>
  <si>
    <t>LIKVIIDSETE VARADE MUUTUS</t>
  </si>
  <si>
    <t>EELARVE KOGUMAHT</t>
  </si>
  <si>
    <t>Lisa 2</t>
  </si>
  <si>
    <t>eelarve</t>
  </si>
  <si>
    <t>Maksutulud</t>
  </si>
  <si>
    <t xml:space="preserve">   sh tulumaks</t>
  </si>
  <si>
    <t xml:space="preserve">   sh maamaks</t>
  </si>
  <si>
    <t xml:space="preserve">   sh muud maksud</t>
  </si>
  <si>
    <t>Tulud kaupade ja teenuste müügist</t>
  </si>
  <si>
    <t xml:space="preserve">   sh toetusfond</t>
  </si>
  <si>
    <t xml:space="preserve">   sh muud saadud toetused tegevuskuludeks</t>
  </si>
  <si>
    <t>PÕHITEGEVUSE KULUD KOKKU</t>
  </si>
  <si>
    <t>PÕHITEGEVUSE TULUD KOKKU</t>
  </si>
  <si>
    <t xml:space="preserve">   sh sihtotstarbelised eraldised</t>
  </si>
  <si>
    <t>Üldised valitsussektori teenused</t>
  </si>
  <si>
    <t>Avalik kord ja julgeolek</t>
  </si>
  <si>
    <t>Majandus</t>
  </si>
  <si>
    <t>Keskkonnakaitse</t>
  </si>
  <si>
    <t>Elamu- ja kommunaalmajandus</t>
  </si>
  <si>
    <t>Tervishoid</t>
  </si>
  <si>
    <t>Vaba aeg, kultuur, religioon</t>
  </si>
  <si>
    <t>Haridus</t>
  </si>
  <si>
    <t>Sotsiaalne kaitse</t>
  </si>
  <si>
    <t xml:space="preserve">   sh sotsiaaltoetused</t>
  </si>
  <si>
    <t>INVESTEERIMISTEGEVUSE EELARVE</t>
  </si>
  <si>
    <t>Antav sihtfinantseerimine põhivara soetuseks (-)</t>
  </si>
  <si>
    <t>Finantstulud (+)</t>
  </si>
  <si>
    <t>Finantskulud (-)</t>
  </si>
  <si>
    <t>FINANTSEERIMISTEGEVUSE EELARVE</t>
  </si>
  <si>
    <t>Laenude tasumine (-)</t>
  </si>
  <si>
    <t xml:space="preserve">LIKVIIDSETE VARADE MUUTUS </t>
  </si>
  <si>
    <t xml:space="preserve"> </t>
  </si>
  <si>
    <t>Raha ja pangakontode saldo muutus (+/-)</t>
  </si>
  <si>
    <t>Muud tulud</t>
  </si>
  <si>
    <t>Finantstulud</t>
  </si>
  <si>
    <t>Sotsiaaltoetused</t>
  </si>
  <si>
    <t>Ülenurme valla 2016.a lisaeelarve</t>
  </si>
  <si>
    <t>2016.a</t>
  </si>
  <si>
    <t>lisaeelarve</t>
  </si>
  <si>
    <t>Maksud</t>
  </si>
  <si>
    <t>Põhivara soetuseks saadav sihtfinantseerimine</t>
  </si>
  <si>
    <t>Põhivara müük</t>
  </si>
  <si>
    <t>Ülenurme valla 2016.a muudetud eelarve</t>
  </si>
  <si>
    <t>2016.aasta</t>
  </si>
  <si>
    <t>Saadav sihtfinantseerimine põhivara soetuseks (+)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</si>
</sst>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3" fontId="0" fillId="0" borderId="0" xfId="0" applyNumberForma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0" xfId="0" applyBorder="1"/>
    <xf numFmtId="3" fontId="1" fillId="0" borderId="9" xfId="0" applyNumberFormat="1" applyFont="1" applyBorder="1"/>
    <xf numFmtId="3" fontId="0" fillId="0" borderId="9" xfId="0" applyNumberFormat="1" applyBorder="1"/>
    <xf numFmtId="0" fontId="0" fillId="0" borderId="9" xfId="0" applyBorder="1"/>
    <xf numFmtId="0" fontId="0" fillId="0" borderId="11" xfId="0" applyBorder="1"/>
    <xf numFmtId="0" fontId="0" fillId="0" borderId="0" xfId="0" applyFont="1"/>
    <xf numFmtId="3" fontId="0" fillId="0" borderId="1" xfId="0" applyNumberFormat="1" applyBorder="1"/>
    <xf numFmtId="3" fontId="0" fillId="0" borderId="6" xfId="0" applyNumberFormat="1" applyBorder="1"/>
    <xf numFmtId="3" fontId="0" fillId="0" borderId="4" xfId="0" applyNumberFormat="1" applyBorder="1"/>
    <xf numFmtId="0" fontId="1" fillId="0" borderId="6" xfId="0" applyFont="1" applyBorder="1"/>
    <xf numFmtId="0" fontId="1" fillId="0" borderId="7" xfId="0" applyFont="1" applyBorder="1"/>
    <xf numFmtId="3" fontId="1" fillId="0" borderId="6" xfId="0" applyNumberFormat="1" applyFont="1" applyBorder="1"/>
    <xf numFmtId="0" fontId="1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3" fontId="0" fillId="0" borderId="9" xfId="0" applyNumberFormat="1" applyFont="1" applyBorder="1"/>
    <xf numFmtId="0" fontId="0" fillId="0" borderId="11" xfId="0" applyFont="1" applyBorder="1"/>
    <xf numFmtId="0" fontId="0" fillId="0" borderId="7" xfId="0" applyFont="1" applyBorder="1"/>
    <xf numFmtId="3" fontId="0" fillId="0" borderId="6" xfId="0" applyNumberFormat="1" applyFont="1" applyBorder="1"/>
    <xf numFmtId="0" fontId="2" fillId="0" borderId="11" xfId="0" applyFont="1" applyBorder="1"/>
    <xf numFmtId="0" fontId="2" fillId="0" borderId="8" xfId="0" applyFont="1" applyBorder="1"/>
    <xf numFmtId="3" fontId="1" fillId="0" borderId="6" xfId="0" applyNumberFormat="1" applyFont="1" applyFill="1" applyBorder="1"/>
    <xf numFmtId="3" fontId="0" fillId="0" borderId="9" xfId="0" applyNumberFormat="1" applyFill="1" applyBorder="1"/>
    <xf numFmtId="3" fontId="0" fillId="0" borderId="4" xfId="0" applyNumberFormat="1" applyFill="1" applyBorder="1"/>
    <xf numFmtId="0" fontId="0" fillId="0" borderId="0" xfId="0" applyFill="1" applyBorder="1"/>
    <xf numFmtId="3" fontId="1" fillId="0" borderId="9" xfId="0" applyNumberFormat="1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H38" sqref="H38"/>
    </sheetView>
  </sheetViews>
  <sheetFormatPr defaultRowHeight="15"/>
  <sheetData>
    <row r="1" spans="1:9">
      <c r="H1" t="s">
        <v>0</v>
      </c>
    </row>
    <row r="3" spans="1:9">
      <c r="A3" t="s">
        <v>52</v>
      </c>
    </row>
    <row r="5" spans="1:9">
      <c r="A5" s="1"/>
      <c r="B5" s="2"/>
      <c r="C5" s="2"/>
      <c r="D5" s="2"/>
      <c r="E5" s="2"/>
      <c r="F5" s="2"/>
      <c r="G5" s="2"/>
      <c r="H5" s="1" t="s">
        <v>53</v>
      </c>
      <c r="I5" s="3"/>
    </row>
    <row r="6" spans="1:9">
      <c r="A6" s="7"/>
      <c r="B6" s="8"/>
      <c r="C6" s="8"/>
      <c r="D6" s="8"/>
      <c r="E6" s="8"/>
      <c r="F6" s="8"/>
      <c r="G6" s="8"/>
      <c r="H6" s="7" t="s">
        <v>54</v>
      </c>
      <c r="I6" s="9"/>
    </row>
    <row r="7" spans="1:9" s="10" customFormat="1">
      <c r="A7" s="12" t="s">
        <v>1</v>
      </c>
      <c r="B7" s="13"/>
      <c r="C7" s="13"/>
      <c r="D7" s="13"/>
      <c r="E7" s="13"/>
      <c r="F7" s="13"/>
      <c r="G7" s="13"/>
      <c r="H7" s="16">
        <f>SUM(H8:H11)</f>
        <v>163723</v>
      </c>
      <c r="I7" s="14"/>
    </row>
    <row r="8" spans="1:9" s="20" customFormat="1">
      <c r="A8" s="28"/>
      <c r="B8" s="29" t="s">
        <v>55</v>
      </c>
      <c r="C8" s="29"/>
      <c r="D8" s="29"/>
      <c r="E8" s="29"/>
      <c r="F8" s="29"/>
      <c r="G8" s="29"/>
      <c r="H8" s="30">
        <v>-2500</v>
      </c>
      <c r="I8" s="31"/>
    </row>
    <row r="9" spans="1:9">
      <c r="A9" s="18"/>
      <c r="B9" s="15" t="s">
        <v>24</v>
      </c>
      <c r="C9" s="15"/>
      <c r="D9" s="15"/>
      <c r="E9" s="15"/>
      <c r="F9" s="15"/>
      <c r="G9" s="15"/>
      <c r="H9" s="17">
        <v>-34830</v>
      </c>
      <c r="I9" s="19"/>
    </row>
    <row r="10" spans="1:9">
      <c r="A10" s="18"/>
      <c r="B10" s="15" t="s">
        <v>2</v>
      </c>
      <c r="C10" s="15"/>
      <c r="D10" s="15"/>
      <c r="E10" s="15"/>
      <c r="F10" s="15"/>
      <c r="G10" s="15"/>
      <c r="H10" s="17">
        <v>194494</v>
      </c>
      <c r="I10" s="19"/>
    </row>
    <row r="11" spans="1:9">
      <c r="A11" s="18"/>
      <c r="B11" s="15" t="s">
        <v>49</v>
      </c>
      <c r="C11" s="15"/>
      <c r="D11" s="15"/>
      <c r="E11" s="15"/>
      <c r="F11" s="15"/>
      <c r="G11" s="15"/>
      <c r="H11" s="17">
        <v>6559</v>
      </c>
      <c r="I11" s="19"/>
    </row>
    <row r="12" spans="1:9">
      <c r="A12" s="18"/>
      <c r="B12" s="15"/>
      <c r="C12" s="15"/>
      <c r="D12" s="15"/>
      <c r="E12" s="15"/>
      <c r="F12" s="15"/>
      <c r="G12" s="15"/>
      <c r="H12" s="17"/>
      <c r="I12" s="19"/>
    </row>
    <row r="13" spans="1:9" s="10" customFormat="1">
      <c r="A13" s="12" t="s">
        <v>4</v>
      </c>
      <c r="B13" s="13"/>
      <c r="C13" s="13"/>
      <c r="D13" s="13"/>
      <c r="E13" s="13"/>
      <c r="F13" s="13"/>
      <c r="G13" s="13"/>
      <c r="H13" s="16">
        <f>SUM(H14+H15+H16)</f>
        <v>162402</v>
      </c>
      <c r="I13" s="14"/>
    </row>
    <row r="14" spans="1:9">
      <c r="A14" s="18"/>
      <c r="B14" s="15" t="s">
        <v>5</v>
      </c>
      <c r="C14" s="15"/>
      <c r="D14" s="15"/>
      <c r="E14" s="15"/>
      <c r="F14" s="15"/>
      <c r="G14" s="15"/>
      <c r="H14" s="17">
        <v>15227</v>
      </c>
      <c r="I14" s="19"/>
    </row>
    <row r="15" spans="1:9">
      <c r="A15" s="18"/>
      <c r="B15" s="39" t="s">
        <v>51</v>
      </c>
      <c r="E15" s="15"/>
      <c r="F15" s="15"/>
      <c r="G15" s="15"/>
      <c r="H15" s="38">
        <v>55410</v>
      </c>
      <c r="I15" s="19"/>
    </row>
    <row r="16" spans="1:9">
      <c r="A16" s="18"/>
      <c r="B16" s="15" t="s">
        <v>6</v>
      </c>
      <c r="C16" s="15"/>
      <c r="D16" s="15"/>
      <c r="E16" s="15"/>
      <c r="F16" s="15"/>
      <c r="G16" s="15"/>
      <c r="H16" s="17">
        <f>H17+H18</f>
        <v>91765</v>
      </c>
      <c r="I16" s="19"/>
    </row>
    <row r="17" spans="1:9">
      <c r="A17" s="18"/>
      <c r="B17" s="15" t="s">
        <v>7</v>
      </c>
      <c r="C17" s="15"/>
      <c r="D17" s="15"/>
      <c r="E17" s="15"/>
      <c r="F17" s="15"/>
      <c r="G17" s="15"/>
      <c r="H17" s="17">
        <v>45778</v>
      </c>
      <c r="I17" s="19"/>
    </row>
    <row r="18" spans="1:9">
      <c r="A18" s="18"/>
      <c r="B18" s="15" t="s">
        <v>8</v>
      </c>
      <c r="C18" s="15"/>
      <c r="D18" s="15"/>
      <c r="E18" s="15"/>
      <c r="F18" s="15"/>
      <c r="G18" s="15"/>
      <c r="H18" s="17">
        <v>45987</v>
      </c>
      <c r="I18" s="19"/>
    </row>
    <row r="19" spans="1:9">
      <c r="A19" s="18"/>
      <c r="B19" s="15"/>
      <c r="C19" s="15"/>
      <c r="D19" s="15"/>
      <c r="E19" s="15"/>
      <c r="F19" s="15"/>
      <c r="G19" s="15"/>
      <c r="H19" s="17"/>
      <c r="I19" s="19"/>
    </row>
    <row r="20" spans="1:9" s="10" customFormat="1">
      <c r="A20" s="12" t="s">
        <v>14</v>
      </c>
      <c r="B20" s="13"/>
      <c r="C20" s="13"/>
      <c r="D20" s="13"/>
      <c r="E20" s="13"/>
      <c r="F20" s="13"/>
      <c r="G20" s="13"/>
      <c r="H20" s="16">
        <f>SUM(H7-H13)</f>
        <v>1321</v>
      </c>
      <c r="I20" s="14"/>
    </row>
    <row r="21" spans="1:9" s="10" customFormat="1">
      <c r="A21" s="12"/>
      <c r="B21" s="13"/>
      <c r="C21" s="13"/>
      <c r="D21" s="13"/>
      <c r="E21" s="13"/>
      <c r="F21" s="13"/>
      <c r="G21" s="13"/>
      <c r="H21" s="16"/>
      <c r="I21" s="14"/>
    </row>
    <row r="22" spans="1:9" s="10" customFormat="1">
      <c r="A22" s="12" t="s">
        <v>10</v>
      </c>
      <c r="B22" s="13"/>
      <c r="C22" s="13"/>
      <c r="D22" s="13"/>
      <c r="E22" s="13"/>
      <c r="F22" s="13"/>
      <c r="G22" s="13"/>
      <c r="H22" s="16">
        <f>SUM(H23:H25)</f>
        <v>-82793</v>
      </c>
      <c r="I22" s="14"/>
    </row>
    <row r="23" spans="1:9" s="20" customFormat="1">
      <c r="A23" s="28"/>
      <c r="B23" s="29" t="s">
        <v>57</v>
      </c>
      <c r="C23" s="29"/>
      <c r="D23" s="29"/>
      <c r="E23" s="29"/>
      <c r="F23" s="29"/>
      <c r="G23" s="29"/>
      <c r="H23" s="30">
        <v>10790</v>
      </c>
      <c r="I23" s="31"/>
    </row>
    <row r="24" spans="1:9" s="20" customFormat="1">
      <c r="A24" s="28"/>
      <c r="B24" s="29" t="s">
        <v>56</v>
      </c>
      <c r="C24" s="29"/>
      <c r="D24" s="29"/>
      <c r="E24" s="29"/>
      <c r="F24" s="29"/>
      <c r="G24" s="29"/>
      <c r="H24" s="30">
        <v>-94583</v>
      </c>
      <c r="I24" s="31"/>
    </row>
    <row r="25" spans="1:9">
      <c r="A25" s="18"/>
      <c r="B25" s="15" t="s">
        <v>50</v>
      </c>
      <c r="C25" s="15"/>
      <c r="D25" s="15"/>
      <c r="E25" s="15"/>
      <c r="F25" s="15"/>
      <c r="G25" s="15"/>
      <c r="H25" s="17">
        <v>1000</v>
      </c>
      <c r="I25" s="19"/>
    </row>
    <row r="26" spans="1:9">
      <c r="A26" s="18"/>
      <c r="B26" s="15"/>
      <c r="C26" s="15"/>
      <c r="D26" s="15"/>
      <c r="E26" s="15"/>
      <c r="F26" s="15"/>
      <c r="G26" s="15"/>
      <c r="H26" s="17"/>
      <c r="I26" s="19"/>
    </row>
    <row r="27" spans="1:9" s="10" customFormat="1">
      <c r="A27" s="12" t="s">
        <v>12</v>
      </c>
      <c r="B27" s="13"/>
      <c r="C27" s="13"/>
      <c r="D27" s="13"/>
      <c r="E27" s="13"/>
      <c r="F27" s="13"/>
      <c r="G27" s="13"/>
      <c r="H27" s="16">
        <f>H28</f>
        <v>-200808</v>
      </c>
      <c r="I27" s="14"/>
    </row>
    <row r="28" spans="1:9">
      <c r="A28" s="18"/>
      <c r="B28" s="15" t="s">
        <v>13</v>
      </c>
      <c r="C28" s="15"/>
      <c r="D28" s="15"/>
      <c r="E28" s="15"/>
      <c r="F28" s="15"/>
      <c r="G28" s="15"/>
      <c r="H28" s="17">
        <v>-200808</v>
      </c>
      <c r="I28" s="19"/>
    </row>
    <row r="29" spans="1:9">
      <c r="A29" s="18"/>
      <c r="B29" s="15"/>
      <c r="C29" s="15"/>
      <c r="D29" s="15"/>
      <c r="E29" s="15"/>
      <c r="F29" s="15"/>
      <c r="G29" s="15"/>
      <c r="H29" s="17"/>
      <c r="I29" s="19"/>
    </row>
    <row r="30" spans="1:9" s="10" customFormat="1">
      <c r="A30" s="12" t="s">
        <v>15</v>
      </c>
      <c r="B30" s="13"/>
      <c r="C30" s="13"/>
      <c r="D30" s="13"/>
      <c r="E30" s="13"/>
      <c r="F30" s="13"/>
      <c r="G30" s="13"/>
      <c r="H30" s="16">
        <f>SUM(H20+H22+H27)</f>
        <v>-282280</v>
      </c>
      <c r="I30" s="14"/>
    </row>
    <row r="31" spans="1:9">
      <c r="A31" s="18"/>
      <c r="B31" s="15"/>
      <c r="C31" s="15"/>
      <c r="D31" s="15"/>
      <c r="E31" s="15"/>
      <c r="F31" s="15"/>
      <c r="G31" s="15"/>
      <c r="H31" s="17"/>
      <c r="I31" s="19"/>
    </row>
    <row r="32" spans="1:9" s="10" customFormat="1">
      <c r="A32" s="12" t="s">
        <v>16</v>
      </c>
      <c r="B32" s="13"/>
      <c r="C32" s="13"/>
      <c r="D32" s="13"/>
      <c r="E32" s="13"/>
      <c r="F32" s="13"/>
      <c r="G32" s="13"/>
      <c r="H32" s="16">
        <v>282280</v>
      </c>
      <c r="I32" s="14"/>
    </row>
    <row r="33" spans="1:9">
      <c r="A33" s="18"/>
      <c r="B33" s="15"/>
      <c r="C33" s="15"/>
      <c r="D33" s="15"/>
      <c r="E33" s="15"/>
      <c r="F33" s="15"/>
      <c r="G33" s="15"/>
      <c r="H33" s="17"/>
      <c r="I33" s="19"/>
    </row>
    <row r="34" spans="1:9" s="10" customFormat="1">
      <c r="A34" s="12" t="s">
        <v>17</v>
      </c>
      <c r="B34" s="13"/>
      <c r="C34" s="13"/>
      <c r="D34" s="13"/>
      <c r="E34" s="13"/>
      <c r="F34" s="13"/>
      <c r="G34" s="13"/>
      <c r="H34" s="40">
        <v>363210</v>
      </c>
      <c r="I34" s="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2"/>
  <sheetViews>
    <sheetView workbookViewId="0">
      <selection activeCell="H72" sqref="H72"/>
    </sheetView>
  </sheetViews>
  <sheetFormatPr defaultRowHeight="15"/>
  <cols>
    <col min="8" max="8" width="9.85546875" style="11" bestFit="1" customWidth="1"/>
  </cols>
  <sheetData>
    <row r="1" spans="1:9">
      <c r="H1" s="11" t="s">
        <v>18</v>
      </c>
    </row>
    <row r="3" spans="1:9">
      <c r="A3" t="s">
        <v>58</v>
      </c>
    </row>
    <row r="4" spans="1:9">
      <c r="A4" s="1"/>
      <c r="B4" s="2"/>
      <c r="C4" s="2"/>
      <c r="D4" s="2"/>
      <c r="E4" s="2"/>
      <c r="F4" s="2"/>
      <c r="G4" s="2"/>
      <c r="H4" s="21" t="s">
        <v>59</v>
      </c>
      <c r="I4" s="3"/>
    </row>
    <row r="5" spans="1:9">
      <c r="A5" s="7"/>
      <c r="B5" s="8"/>
      <c r="C5" s="8"/>
      <c r="D5" s="8"/>
      <c r="E5" s="8"/>
      <c r="F5" s="8"/>
      <c r="G5" s="8"/>
      <c r="H5" s="22" t="s">
        <v>19</v>
      </c>
      <c r="I5" s="9"/>
    </row>
    <row r="6" spans="1:9" s="10" customFormat="1">
      <c r="A6" s="12" t="s">
        <v>28</v>
      </c>
      <c r="B6" s="13"/>
      <c r="C6" s="13"/>
      <c r="D6" s="13"/>
      <c r="E6" s="13"/>
      <c r="F6" s="13"/>
      <c r="G6" s="13"/>
      <c r="H6" s="16">
        <f>SUM(H7+H11+H12+H15)</f>
        <v>8597273</v>
      </c>
      <c r="I6" s="34"/>
    </row>
    <row r="7" spans="1:9" s="10" customFormat="1">
      <c r="A7" s="12"/>
      <c r="B7" s="13" t="s">
        <v>20</v>
      </c>
      <c r="C7" s="13"/>
      <c r="D7" s="13"/>
      <c r="E7" s="13"/>
      <c r="F7" s="13"/>
      <c r="G7" s="13"/>
      <c r="H7" s="16">
        <f>SUM(H8:H10)</f>
        <v>6026500</v>
      </c>
      <c r="I7" s="14"/>
    </row>
    <row r="8" spans="1:9">
      <c r="A8" s="18"/>
      <c r="B8" s="15" t="s">
        <v>21</v>
      </c>
      <c r="C8" s="15"/>
      <c r="D8" s="15"/>
      <c r="E8" s="15"/>
      <c r="F8" s="15"/>
      <c r="G8" s="15"/>
      <c r="H8" s="17">
        <v>5918700</v>
      </c>
      <c r="I8" s="19"/>
    </row>
    <row r="9" spans="1:9">
      <c r="A9" s="18"/>
      <c r="B9" s="15" t="s">
        <v>22</v>
      </c>
      <c r="C9" s="15"/>
      <c r="D9" s="15"/>
      <c r="E9" s="15"/>
      <c r="F9" s="15"/>
      <c r="G9" s="15"/>
      <c r="H9" s="17">
        <v>102000</v>
      </c>
      <c r="I9" s="19"/>
    </row>
    <row r="10" spans="1:9">
      <c r="A10" s="18"/>
      <c r="B10" s="15" t="s">
        <v>23</v>
      </c>
      <c r="C10" s="15"/>
      <c r="D10" s="15"/>
      <c r="E10" s="15"/>
      <c r="F10" s="15"/>
      <c r="G10" s="15"/>
      <c r="H10" s="17">
        <v>5800</v>
      </c>
      <c r="I10" s="19"/>
    </row>
    <row r="11" spans="1:9" s="10" customFormat="1">
      <c r="A11" s="12"/>
      <c r="B11" s="13" t="s">
        <v>24</v>
      </c>
      <c r="C11" s="13"/>
      <c r="D11" s="13"/>
      <c r="E11" s="13"/>
      <c r="F11" s="13"/>
      <c r="G11" s="13"/>
      <c r="H11" s="16">
        <v>808370</v>
      </c>
      <c r="I11" s="14"/>
    </row>
    <row r="12" spans="1:9" s="10" customFormat="1">
      <c r="A12" s="12"/>
      <c r="B12" s="13" t="s">
        <v>2</v>
      </c>
      <c r="C12" s="13"/>
      <c r="D12" s="13"/>
      <c r="E12" s="13"/>
      <c r="F12" s="13"/>
      <c r="G12" s="13"/>
      <c r="H12" s="16">
        <f>SUM(H13:H14)</f>
        <v>1743844</v>
      </c>
      <c r="I12" s="14"/>
    </row>
    <row r="13" spans="1:9">
      <c r="A13" s="18"/>
      <c r="B13" s="15" t="s">
        <v>25</v>
      </c>
      <c r="C13" s="15"/>
      <c r="D13" s="15"/>
      <c r="E13" s="15"/>
      <c r="F13" s="15"/>
      <c r="G13" s="15"/>
      <c r="H13" s="17">
        <v>1545769</v>
      </c>
      <c r="I13" s="19"/>
    </row>
    <row r="14" spans="1:9">
      <c r="A14" s="18"/>
      <c r="B14" s="15" t="s">
        <v>26</v>
      </c>
      <c r="C14" s="15"/>
      <c r="D14" s="15"/>
      <c r="E14" s="15"/>
      <c r="F14" s="15"/>
      <c r="G14" s="15"/>
      <c r="H14" s="17">
        <v>198075</v>
      </c>
      <c r="I14" s="19"/>
    </row>
    <row r="15" spans="1:9" s="10" customFormat="1">
      <c r="A15" s="12"/>
      <c r="B15" s="13" t="s">
        <v>3</v>
      </c>
      <c r="C15" s="13"/>
      <c r="D15" s="13"/>
      <c r="E15" s="13"/>
      <c r="F15" s="13"/>
      <c r="G15" s="13"/>
      <c r="H15" s="16">
        <v>18559</v>
      </c>
      <c r="I15" s="14"/>
    </row>
    <row r="16" spans="1:9">
      <c r="A16" s="1"/>
      <c r="B16" s="2"/>
      <c r="C16" s="2"/>
      <c r="D16" s="2"/>
      <c r="E16" s="2"/>
      <c r="F16" s="2"/>
      <c r="G16" s="2"/>
      <c r="H16" s="21"/>
      <c r="I16" s="3"/>
    </row>
    <row r="17" spans="1:9" s="10" customFormat="1">
      <c r="A17" s="24" t="s">
        <v>27</v>
      </c>
      <c r="B17" s="25"/>
      <c r="C17" s="25"/>
      <c r="D17" s="25"/>
      <c r="E17" s="25"/>
      <c r="F17" s="25"/>
      <c r="G17" s="25"/>
      <c r="H17" s="26">
        <f>SUM(H18+H23+H26+H30+H34+H37+H40+H44+H48)</f>
        <v>8068267.3599999994</v>
      </c>
      <c r="I17" s="35"/>
    </row>
    <row r="18" spans="1:9" s="10" customFormat="1">
      <c r="A18" s="12"/>
      <c r="B18" s="13" t="s">
        <v>30</v>
      </c>
      <c r="C18" s="13"/>
      <c r="D18" s="13"/>
      <c r="E18" s="13"/>
      <c r="F18" s="13"/>
      <c r="G18" s="13"/>
      <c r="H18" s="16">
        <f>SUM(H19:H22)</f>
        <v>399806.86</v>
      </c>
      <c r="I18" s="34"/>
    </row>
    <row r="19" spans="1:9" s="20" customFormat="1">
      <c r="A19" s="28"/>
      <c r="B19" s="29" t="s">
        <v>29</v>
      </c>
      <c r="C19" s="29"/>
      <c r="D19" s="29"/>
      <c r="E19" s="29"/>
      <c r="F19" s="29"/>
      <c r="G19" s="29"/>
      <c r="H19" s="30">
        <v>23161</v>
      </c>
      <c r="I19" s="31"/>
    </row>
    <row r="20" spans="1:9" s="20" customFormat="1">
      <c r="A20" s="28"/>
      <c r="B20" s="29" t="s">
        <v>7</v>
      </c>
      <c r="C20" s="29"/>
      <c r="D20" s="29"/>
      <c r="E20" s="29"/>
      <c r="F20" s="29"/>
      <c r="G20" s="29"/>
      <c r="H20" s="30">
        <v>297797.5</v>
      </c>
      <c r="I20" s="31"/>
    </row>
    <row r="21" spans="1:9">
      <c r="A21" s="18"/>
      <c r="B21" s="15" t="s">
        <v>8</v>
      </c>
      <c r="C21" s="15"/>
      <c r="D21" s="15"/>
      <c r="E21" s="15"/>
      <c r="F21" s="15"/>
      <c r="G21" s="15"/>
      <c r="H21" s="17">
        <v>77848.36</v>
      </c>
      <c r="I21" s="19"/>
    </row>
    <row r="22" spans="1:9">
      <c r="A22" s="18"/>
      <c r="B22" s="15" t="s">
        <v>9</v>
      </c>
      <c r="C22" s="15"/>
      <c r="D22" s="15"/>
      <c r="E22" s="15"/>
      <c r="F22" s="15"/>
      <c r="G22" s="15"/>
      <c r="H22" s="17">
        <v>1000</v>
      </c>
      <c r="I22" s="19"/>
    </row>
    <row r="23" spans="1:9" s="10" customFormat="1">
      <c r="A23" s="12"/>
      <c r="B23" s="13" t="s">
        <v>31</v>
      </c>
      <c r="C23" s="13"/>
      <c r="D23" s="13"/>
      <c r="E23" s="13"/>
      <c r="F23" s="13"/>
      <c r="G23" s="13"/>
      <c r="H23" s="16">
        <f>SUM(H24:H25)</f>
        <v>88937</v>
      </c>
      <c r="I23" s="34"/>
    </row>
    <row r="24" spans="1:9" s="10" customFormat="1">
      <c r="A24" s="24"/>
      <c r="B24" s="32" t="s">
        <v>29</v>
      </c>
      <c r="C24" s="32"/>
      <c r="D24" s="32"/>
      <c r="E24" s="25"/>
      <c r="F24" s="25"/>
      <c r="G24" s="25"/>
      <c r="H24" s="33">
        <v>88000</v>
      </c>
      <c r="I24" s="27"/>
    </row>
    <row r="25" spans="1:9">
      <c r="A25" s="7"/>
      <c r="B25" s="8" t="s">
        <v>8</v>
      </c>
      <c r="C25" s="8"/>
      <c r="D25" s="8"/>
      <c r="E25" s="8"/>
      <c r="F25" s="8"/>
      <c r="G25" s="8"/>
      <c r="H25" s="22">
        <v>937</v>
      </c>
      <c r="I25" s="9"/>
    </row>
    <row r="26" spans="1:9" s="10" customFormat="1">
      <c r="A26" s="24"/>
      <c r="B26" s="25" t="s">
        <v>32</v>
      </c>
      <c r="C26" s="25"/>
      <c r="D26" s="25"/>
      <c r="E26" s="25"/>
      <c r="F26" s="25"/>
      <c r="G26" s="25"/>
      <c r="H26" s="26">
        <f>SUM(H27:H29)</f>
        <v>589294.5</v>
      </c>
      <c r="I26" s="27"/>
    </row>
    <row r="27" spans="1:9" s="10" customFormat="1">
      <c r="A27" s="24"/>
      <c r="B27" s="32" t="s">
        <v>29</v>
      </c>
      <c r="C27" s="32"/>
      <c r="D27" s="32"/>
      <c r="E27" s="25"/>
      <c r="F27" s="25"/>
      <c r="G27" s="25"/>
      <c r="H27" s="33">
        <v>52650</v>
      </c>
      <c r="I27" s="27"/>
    </row>
    <row r="28" spans="1:9">
      <c r="A28" s="7"/>
      <c r="B28" s="32" t="s">
        <v>7</v>
      </c>
      <c r="C28" s="8"/>
      <c r="D28" s="8"/>
      <c r="E28" s="8"/>
      <c r="F28" s="8"/>
      <c r="G28" s="8"/>
      <c r="H28" s="33">
        <v>109632.5</v>
      </c>
      <c r="I28" s="9"/>
    </row>
    <row r="29" spans="1:9">
      <c r="A29" s="7"/>
      <c r="B29" s="8" t="s">
        <v>8</v>
      </c>
      <c r="C29" s="8"/>
      <c r="D29" s="8"/>
      <c r="E29" s="8"/>
      <c r="F29" s="8"/>
      <c r="G29" s="8"/>
      <c r="H29" s="33">
        <v>427012</v>
      </c>
      <c r="I29" s="9"/>
    </row>
    <row r="30" spans="1:9" s="10" customFormat="1">
      <c r="A30" s="24"/>
      <c r="B30" s="25" t="s">
        <v>33</v>
      </c>
      <c r="C30" s="25"/>
      <c r="D30" s="25"/>
      <c r="E30" s="25"/>
      <c r="F30" s="25"/>
      <c r="G30" s="25"/>
      <c r="H30" s="26">
        <f>SUM(H31:H33)</f>
        <v>153032</v>
      </c>
      <c r="I30" s="27"/>
    </row>
    <row r="31" spans="1:9">
      <c r="A31" s="18"/>
      <c r="B31" s="29" t="s">
        <v>29</v>
      </c>
      <c r="C31" s="29"/>
      <c r="D31" s="29"/>
      <c r="E31" s="15"/>
      <c r="F31" s="15"/>
      <c r="G31" s="15"/>
      <c r="H31" s="30">
        <v>500</v>
      </c>
      <c r="I31" s="19"/>
    </row>
    <row r="32" spans="1:9">
      <c r="A32" s="7"/>
      <c r="B32" s="32" t="s">
        <v>7</v>
      </c>
      <c r="C32" s="8"/>
      <c r="D32" s="8"/>
      <c r="E32" s="8"/>
      <c r="F32" s="8"/>
      <c r="G32" s="8"/>
      <c r="H32" s="33">
        <v>38660</v>
      </c>
      <c r="I32" s="9"/>
    </row>
    <row r="33" spans="1:9">
      <c r="A33" s="7"/>
      <c r="B33" s="8" t="s">
        <v>8</v>
      </c>
      <c r="C33" s="8"/>
      <c r="D33" s="8"/>
      <c r="E33" s="8"/>
      <c r="F33" s="8"/>
      <c r="G33" s="8"/>
      <c r="H33" s="33">
        <v>113872</v>
      </c>
      <c r="I33" s="9"/>
    </row>
    <row r="34" spans="1:9" s="10" customFormat="1">
      <c r="A34" s="24"/>
      <c r="B34" s="25" t="s">
        <v>34</v>
      </c>
      <c r="C34" s="25"/>
      <c r="D34" s="25"/>
      <c r="E34" s="25"/>
      <c r="F34" s="25"/>
      <c r="G34" s="25"/>
      <c r="H34" s="26">
        <f>SUM(H35:H36)</f>
        <v>192468</v>
      </c>
      <c r="I34" s="27"/>
    </row>
    <row r="35" spans="1:9">
      <c r="A35" s="7"/>
      <c r="B35" s="32" t="s">
        <v>7</v>
      </c>
      <c r="C35" s="8"/>
      <c r="D35" s="8"/>
      <c r="E35" s="8"/>
      <c r="F35" s="8"/>
      <c r="G35" s="8"/>
      <c r="H35" s="22">
        <v>3107</v>
      </c>
      <c r="I35" s="9"/>
    </row>
    <row r="36" spans="1:9">
      <c r="A36" s="7"/>
      <c r="B36" s="8" t="s">
        <v>8</v>
      </c>
      <c r="C36" s="8"/>
      <c r="D36" s="8"/>
      <c r="E36" s="8"/>
      <c r="F36" s="8"/>
      <c r="G36" s="8"/>
      <c r="H36" s="22">
        <v>189361</v>
      </c>
      <c r="I36" s="9"/>
    </row>
    <row r="37" spans="1:9" s="10" customFormat="1">
      <c r="A37" s="24"/>
      <c r="B37" s="25" t="s">
        <v>35</v>
      </c>
      <c r="C37" s="25"/>
      <c r="D37" s="25"/>
      <c r="E37" s="25"/>
      <c r="F37" s="25"/>
      <c r="G37" s="25"/>
      <c r="H37" s="26">
        <f>SUM(H38:H39)</f>
        <v>28072</v>
      </c>
      <c r="I37" s="27"/>
    </row>
    <row r="38" spans="1:9">
      <c r="A38" s="7"/>
      <c r="B38" s="32" t="s">
        <v>29</v>
      </c>
      <c r="C38" s="8"/>
      <c r="D38" s="8"/>
      <c r="E38" s="8"/>
      <c r="F38" s="8"/>
      <c r="G38" s="8"/>
      <c r="H38" s="22">
        <v>26052</v>
      </c>
      <c r="I38" s="9"/>
    </row>
    <row r="39" spans="1:9">
      <c r="A39" s="7"/>
      <c r="B39" s="8" t="s">
        <v>8</v>
      </c>
      <c r="C39" s="8"/>
      <c r="D39" s="8"/>
      <c r="E39" s="8"/>
      <c r="F39" s="8"/>
      <c r="G39" s="8"/>
      <c r="H39" s="22">
        <v>2020</v>
      </c>
      <c r="I39" s="9"/>
    </row>
    <row r="40" spans="1:9" s="10" customFormat="1">
      <c r="A40" s="24"/>
      <c r="B40" s="25" t="s">
        <v>36</v>
      </c>
      <c r="C40" s="25"/>
      <c r="D40" s="25"/>
      <c r="E40" s="25"/>
      <c r="F40" s="25"/>
      <c r="G40" s="25"/>
      <c r="H40" s="26">
        <f>SUM(H41:H43)</f>
        <v>957192</v>
      </c>
      <c r="I40" s="27"/>
    </row>
    <row r="41" spans="1:9">
      <c r="A41" s="7"/>
      <c r="B41" s="32" t="s">
        <v>29</v>
      </c>
      <c r="C41" s="8"/>
      <c r="D41" s="8"/>
      <c r="E41" s="8"/>
      <c r="F41" s="8"/>
      <c r="G41" s="8"/>
      <c r="H41" s="22">
        <v>210774</v>
      </c>
      <c r="I41" s="9"/>
    </row>
    <row r="42" spans="1:9">
      <c r="A42" s="7"/>
      <c r="B42" s="32" t="s">
        <v>7</v>
      </c>
      <c r="C42" s="8"/>
      <c r="D42" s="8"/>
      <c r="E42" s="8"/>
      <c r="F42" s="8"/>
      <c r="G42" s="8"/>
      <c r="H42" s="22">
        <v>535459</v>
      </c>
      <c r="I42" s="9"/>
    </row>
    <row r="43" spans="1:9">
      <c r="A43" s="7"/>
      <c r="B43" s="8" t="s">
        <v>8</v>
      </c>
      <c r="C43" s="8"/>
      <c r="D43" s="8"/>
      <c r="E43" s="8"/>
      <c r="F43" s="8"/>
      <c r="G43" s="8"/>
      <c r="H43" s="22">
        <v>210959</v>
      </c>
      <c r="I43" s="9"/>
    </row>
    <row r="44" spans="1:9" s="10" customFormat="1">
      <c r="A44" s="24"/>
      <c r="B44" s="25" t="s">
        <v>37</v>
      </c>
      <c r="C44" s="25"/>
      <c r="D44" s="25"/>
      <c r="E44" s="25"/>
      <c r="F44" s="25"/>
      <c r="G44" s="25"/>
      <c r="H44" s="26">
        <f>SUM(H45:H47)</f>
        <v>5360149</v>
      </c>
      <c r="I44" s="27"/>
    </row>
    <row r="45" spans="1:9">
      <c r="A45" s="7"/>
      <c r="B45" s="8" t="s">
        <v>39</v>
      </c>
      <c r="C45" s="8"/>
      <c r="D45" s="8"/>
      <c r="E45" s="8"/>
      <c r="F45" s="8"/>
      <c r="G45" s="8"/>
      <c r="H45" s="22">
        <v>162432</v>
      </c>
      <c r="I45" s="9"/>
    </row>
    <row r="46" spans="1:9">
      <c r="A46" s="7"/>
      <c r="B46" s="32" t="s">
        <v>7</v>
      </c>
      <c r="C46" s="8"/>
      <c r="D46" s="8"/>
      <c r="E46" s="8"/>
      <c r="F46" s="8"/>
      <c r="G46" s="8"/>
      <c r="H46" s="22">
        <v>3063253</v>
      </c>
      <c r="I46" s="9"/>
    </row>
    <row r="47" spans="1:9">
      <c r="A47" s="7"/>
      <c r="B47" s="8" t="s">
        <v>8</v>
      </c>
      <c r="C47" s="8"/>
      <c r="D47" s="8"/>
      <c r="E47" s="8"/>
      <c r="F47" s="8"/>
      <c r="G47" s="8"/>
      <c r="H47" s="22">
        <v>2134464</v>
      </c>
      <c r="I47" s="9"/>
    </row>
    <row r="48" spans="1:9" s="10" customFormat="1">
      <c r="A48" s="24"/>
      <c r="B48" s="25" t="s">
        <v>38</v>
      </c>
      <c r="C48" s="25"/>
      <c r="D48" s="25"/>
      <c r="E48" s="25"/>
      <c r="F48" s="25"/>
      <c r="G48" s="25"/>
      <c r="H48" s="26">
        <f>SUM(H49:H52)</f>
        <v>299316</v>
      </c>
      <c r="I48" s="27"/>
    </row>
    <row r="49" spans="1:9">
      <c r="A49" s="7"/>
      <c r="B49" s="8" t="s">
        <v>39</v>
      </c>
      <c r="C49" s="8"/>
      <c r="D49" s="8"/>
      <c r="E49" s="8"/>
      <c r="F49" s="8"/>
      <c r="G49" s="8"/>
      <c r="H49" s="22">
        <v>149175</v>
      </c>
      <c r="I49" s="9"/>
    </row>
    <row r="50" spans="1:9">
      <c r="A50" s="7"/>
      <c r="B50" s="32" t="s">
        <v>29</v>
      </c>
      <c r="C50" s="8"/>
      <c r="D50" s="8"/>
      <c r="E50" s="8"/>
      <c r="F50" s="8"/>
      <c r="G50" s="8"/>
      <c r="H50" s="22">
        <v>2606</v>
      </c>
      <c r="I50" s="9"/>
    </row>
    <row r="51" spans="1:9">
      <c r="A51" s="7"/>
      <c r="B51" s="32" t="s">
        <v>7</v>
      </c>
      <c r="C51" s="8"/>
      <c r="D51" s="8"/>
      <c r="E51" s="8"/>
      <c r="F51" s="8"/>
      <c r="G51" s="8"/>
      <c r="H51" s="22">
        <v>81862</v>
      </c>
      <c r="I51" s="9"/>
    </row>
    <row r="52" spans="1:9">
      <c r="A52" s="7"/>
      <c r="B52" s="8" t="s">
        <v>8</v>
      </c>
      <c r="C52" s="8"/>
      <c r="D52" s="8"/>
      <c r="E52" s="8"/>
      <c r="F52" s="8"/>
      <c r="G52" s="8"/>
      <c r="H52" s="22">
        <v>65673</v>
      </c>
      <c r="I52" s="9"/>
    </row>
    <row r="53" spans="1:9">
      <c r="A53" s="4"/>
      <c r="B53" s="5"/>
      <c r="C53" s="5"/>
      <c r="D53" s="5"/>
      <c r="E53" s="5"/>
      <c r="F53" s="5"/>
      <c r="G53" s="5"/>
      <c r="H53" s="23"/>
      <c r="I53" s="6"/>
    </row>
    <row r="54" spans="1:9" s="10" customFormat="1">
      <c r="A54" s="24" t="s">
        <v>14</v>
      </c>
      <c r="B54" s="25"/>
      <c r="C54" s="25"/>
      <c r="D54" s="25"/>
      <c r="E54" s="25"/>
      <c r="F54" s="25"/>
      <c r="G54" s="25"/>
      <c r="H54" s="26">
        <f>SUM(H6-H17)</f>
        <v>529005.6400000006</v>
      </c>
      <c r="I54" s="27"/>
    </row>
    <row r="55" spans="1:9">
      <c r="A55" s="4"/>
      <c r="B55" s="5"/>
      <c r="C55" s="5"/>
      <c r="D55" s="5"/>
      <c r="E55" s="5"/>
      <c r="F55" s="5"/>
      <c r="G55" s="5"/>
      <c r="H55" s="23"/>
      <c r="I55" s="6"/>
    </row>
    <row r="56" spans="1:9" s="10" customFormat="1">
      <c r="A56" s="24" t="s">
        <v>40</v>
      </c>
      <c r="B56" s="25"/>
      <c r="C56" s="25"/>
      <c r="D56" s="25"/>
      <c r="E56" s="25"/>
      <c r="F56" s="25"/>
      <c r="G56" s="25"/>
      <c r="H56" s="26">
        <f>SUM(H57:H62)</f>
        <v>-1569689</v>
      </c>
      <c r="I56" s="27"/>
    </row>
    <row r="57" spans="1:9">
      <c r="A57" s="7"/>
      <c r="B57" s="8" t="s">
        <v>13</v>
      </c>
      <c r="C57" s="8"/>
      <c r="D57" s="8"/>
      <c r="E57" s="8"/>
      <c r="F57" s="8"/>
      <c r="G57" s="8"/>
      <c r="H57" s="22">
        <v>-2569498</v>
      </c>
      <c r="I57" s="9"/>
    </row>
    <row r="58" spans="1:9">
      <c r="A58" s="7"/>
      <c r="B58" s="8" t="s">
        <v>11</v>
      </c>
      <c r="C58" s="8"/>
      <c r="D58" s="8"/>
      <c r="E58" s="8"/>
      <c r="F58" s="8"/>
      <c r="G58" s="8"/>
      <c r="H58" s="22">
        <v>10790</v>
      </c>
      <c r="I58" s="9"/>
    </row>
    <row r="59" spans="1:9">
      <c r="A59" s="7"/>
      <c r="B59" s="8" t="s">
        <v>60</v>
      </c>
      <c r="C59" s="8"/>
      <c r="D59" s="8"/>
      <c r="E59" s="8"/>
      <c r="F59" s="8"/>
      <c r="G59" s="8"/>
      <c r="H59" s="22">
        <v>1003917</v>
      </c>
      <c r="I59" s="9"/>
    </row>
    <row r="60" spans="1:9">
      <c r="A60" s="7"/>
      <c r="B60" s="8" t="s">
        <v>41</v>
      </c>
      <c r="C60" s="8"/>
      <c r="D60" s="8"/>
      <c r="E60" s="8"/>
      <c r="F60" s="8"/>
      <c r="G60" s="8"/>
      <c r="H60" s="22">
        <v>-10000</v>
      </c>
      <c r="I60" s="9"/>
    </row>
    <row r="61" spans="1:9">
      <c r="A61" s="7"/>
      <c r="B61" s="8" t="s">
        <v>42</v>
      </c>
      <c r="C61" s="8"/>
      <c r="D61" s="8"/>
      <c r="E61" s="8"/>
      <c r="F61" s="8"/>
      <c r="G61" s="8"/>
      <c r="H61" s="22">
        <v>4000</v>
      </c>
      <c r="I61" s="9"/>
    </row>
    <row r="62" spans="1:9">
      <c r="A62" s="7"/>
      <c r="B62" s="8" t="s">
        <v>43</v>
      </c>
      <c r="C62" s="8"/>
      <c r="D62" s="8"/>
      <c r="E62" s="8"/>
      <c r="F62" s="8"/>
      <c r="G62" s="8"/>
      <c r="H62" s="22">
        <v>-8898</v>
      </c>
      <c r="I62" s="9"/>
    </row>
    <row r="63" spans="1:9">
      <c r="A63" s="4"/>
      <c r="B63" s="5"/>
      <c r="C63" s="5"/>
      <c r="D63" s="5"/>
      <c r="E63" s="5"/>
      <c r="F63" s="5"/>
      <c r="G63" s="5"/>
      <c r="H63" s="23"/>
      <c r="I63" s="6"/>
    </row>
    <row r="64" spans="1:9" s="10" customFormat="1">
      <c r="A64" s="24" t="s">
        <v>15</v>
      </c>
      <c r="B64" s="25"/>
      <c r="C64" s="25"/>
      <c r="D64" s="25"/>
      <c r="E64" s="25"/>
      <c r="F64" s="25"/>
      <c r="G64" s="25"/>
      <c r="H64" s="26">
        <f>SUM(H54+H56)</f>
        <v>-1040683.3599999994</v>
      </c>
      <c r="I64" s="27"/>
    </row>
    <row r="65" spans="1:9">
      <c r="A65" s="4"/>
      <c r="B65" s="5"/>
      <c r="C65" s="5"/>
      <c r="D65" s="5"/>
      <c r="E65" s="5"/>
      <c r="F65" s="5"/>
      <c r="G65" s="5"/>
      <c r="H65" s="23"/>
      <c r="I65" s="6"/>
    </row>
    <row r="66" spans="1:9" s="10" customFormat="1">
      <c r="A66" s="24" t="s">
        <v>44</v>
      </c>
      <c r="B66" s="25"/>
      <c r="C66" s="25"/>
      <c r="D66" s="25"/>
      <c r="E66" s="25"/>
      <c r="F66" s="25"/>
      <c r="G66" s="25"/>
      <c r="H66" s="26">
        <f>H67</f>
        <v>-100000</v>
      </c>
      <c r="I66" s="27"/>
    </row>
    <row r="67" spans="1:9">
      <c r="A67" s="7"/>
      <c r="B67" s="8" t="s">
        <v>45</v>
      </c>
      <c r="C67" s="8"/>
      <c r="D67" s="8"/>
      <c r="E67" s="8"/>
      <c r="F67" s="8"/>
      <c r="G67" s="8"/>
      <c r="H67" s="22">
        <v>-100000</v>
      </c>
      <c r="I67" s="9"/>
    </row>
    <row r="68" spans="1:9">
      <c r="A68" s="4"/>
      <c r="H68" s="23"/>
      <c r="I68" s="6"/>
    </row>
    <row r="69" spans="1:9" s="10" customFormat="1">
      <c r="A69" s="24" t="s">
        <v>46</v>
      </c>
      <c r="B69" s="25"/>
      <c r="C69" s="25"/>
      <c r="D69" s="25"/>
      <c r="E69" s="25"/>
      <c r="F69" s="25"/>
      <c r="G69" s="25"/>
      <c r="H69" s="36">
        <f>H70</f>
        <v>-1140683.3600000001</v>
      </c>
      <c r="I69" s="27"/>
    </row>
    <row r="70" spans="1:9">
      <c r="A70" s="18" t="s">
        <v>47</v>
      </c>
      <c r="B70" s="15" t="s">
        <v>48</v>
      </c>
      <c r="C70" s="15"/>
      <c r="D70" s="15"/>
      <c r="E70" s="15"/>
      <c r="F70" s="15"/>
      <c r="G70" s="15"/>
      <c r="H70" s="37">
        <v>-1140683.3600000001</v>
      </c>
      <c r="I70" s="19"/>
    </row>
    <row r="71" spans="1:9">
      <c r="A71" s="4"/>
      <c r="H71" s="38"/>
      <c r="I71" s="6"/>
    </row>
    <row r="72" spans="1:9" s="10" customFormat="1">
      <c r="A72" s="24" t="s">
        <v>17</v>
      </c>
      <c r="B72" s="25"/>
      <c r="C72" s="25"/>
      <c r="D72" s="25"/>
      <c r="E72" s="25"/>
      <c r="F72" s="25"/>
      <c r="G72" s="25"/>
      <c r="H72" s="36">
        <v>10756663.359999999</v>
      </c>
      <c r="I72" s="2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Lisaeelarve</vt:lpstr>
      <vt:lpstr>Muudetud eelarve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Sirje</dc:creator>
  <cp:lastModifiedBy>Kristi</cp:lastModifiedBy>
  <cp:lastPrinted>2016-11-04T13:39:02Z</cp:lastPrinted>
  <dcterms:created xsi:type="dcterms:W3CDTF">2015-08-04T08:50:12Z</dcterms:created>
  <dcterms:modified xsi:type="dcterms:W3CDTF">2016-12-16T14:15:43Z</dcterms:modified>
</cp:coreProperties>
</file>